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3 квартал 2025 года\На сайт проект постановления за 9 месяцев 2025 года\"/>
    </mc:Choice>
  </mc:AlternateContent>
  <bookViews>
    <workbookView xWindow="360" yWindow="15" windowWidth="20955" windowHeight="9720"/>
  </bookViews>
  <sheets>
    <sheet name="202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'2025'!$A$4:$II$4</definedName>
    <definedName name="Print_Titles" localSheetId="0">'2025'!$4:$4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гггггг" localSheetId="0">#REF!</definedName>
    <definedName name="гггггг">#REF!</definedName>
    <definedName name="елена" localSheetId="0">[1]доходы!#REF!</definedName>
    <definedName name="елена">[1]доходы!#REF!</definedName>
    <definedName name="жжжжжжжж" localSheetId="0">#REF!</definedName>
    <definedName name="жжжжжжжж">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лллллл" localSheetId="0">#REF!</definedName>
    <definedName name="лллллл">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I52" i="1" l="1"/>
  <c r="F51" i="1"/>
  <c r="K47" i="1"/>
  <c r="I49" i="1"/>
  <c r="H49" i="1"/>
  <c r="I45" i="1"/>
  <c r="H43" i="1"/>
  <c r="E40" i="1"/>
  <c r="J41" i="1"/>
  <c r="E37" i="1"/>
  <c r="I39" i="1"/>
  <c r="H38" i="1"/>
  <c r="I32" i="1"/>
  <c r="I34" i="1"/>
  <c r="I36" i="1"/>
  <c r="H36" i="1"/>
  <c r="K34" i="1"/>
  <c r="H32" i="1"/>
  <c r="E29" i="1"/>
  <c r="K30" i="1"/>
  <c r="J25" i="1"/>
  <c r="I26" i="1"/>
  <c r="H27" i="1"/>
  <c r="J19" i="1"/>
  <c r="J20" i="1"/>
  <c r="J21" i="1"/>
  <c r="J22" i="1"/>
  <c r="J23" i="1"/>
  <c r="G17" i="1"/>
  <c r="J15" i="1"/>
  <c r="J13" i="1"/>
  <c r="J11" i="1"/>
  <c r="J10" i="1"/>
  <c r="J9" i="1"/>
  <c r="G8" i="1"/>
  <c r="J7" i="1"/>
  <c r="L53" i="1"/>
  <c r="L52" i="1"/>
  <c r="K52" i="1"/>
  <c r="J52" i="1"/>
  <c r="H52" i="1"/>
  <c r="G52" i="1"/>
  <c r="D51" i="1"/>
  <c r="C51" i="1"/>
  <c r="J50" i="1"/>
  <c r="J48" i="1"/>
  <c r="L47" i="1"/>
  <c r="C46" i="1"/>
  <c r="L43" i="1"/>
  <c r="C42" i="1"/>
  <c r="K41" i="1"/>
  <c r="G41" i="1"/>
  <c r="D40" i="1"/>
  <c r="C40" i="1"/>
  <c r="L38" i="1"/>
  <c r="C37" i="1"/>
  <c r="K36" i="1"/>
  <c r="J36" i="1"/>
  <c r="G36" i="1"/>
  <c r="L34" i="1"/>
  <c r="J34" i="1"/>
  <c r="H34" i="1"/>
  <c r="G34" i="1"/>
  <c r="K32" i="1"/>
  <c r="J32" i="1"/>
  <c r="G32" i="1"/>
  <c r="C31" i="1"/>
  <c r="G30" i="1"/>
  <c r="D29" i="1"/>
  <c r="C29" i="1"/>
  <c r="I28" i="1"/>
  <c r="C24" i="1"/>
  <c r="G22" i="1"/>
  <c r="G20" i="1"/>
  <c r="C18" i="1"/>
  <c r="C14" i="1"/>
  <c r="G11" i="1"/>
  <c r="J8" i="1"/>
  <c r="C6" i="1"/>
  <c r="H47" i="1" l="1"/>
  <c r="E18" i="1"/>
  <c r="D42" i="1"/>
  <c r="E42" i="1"/>
  <c r="E46" i="1"/>
  <c r="H30" i="1"/>
  <c r="H41" i="1"/>
  <c r="E51" i="1"/>
  <c r="I51" i="1" s="1"/>
  <c r="L27" i="1"/>
  <c r="D31" i="1"/>
  <c r="I35" i="1"/>
  <c r="I33" i="1"/>
  <c r="D37" i="1"/>
  <c r="K38" i="1"/>
  <c r="L41" i="1"/>
  <c r="L45" i="1"/>
  <c r="K43" i="1"/>
  <c r="L49" i="1"/>
  <c r="K53" i="1"/>
  <c r="J30" i="1"/>
  <c r="I44" i="1"/>
  <c r="C5" i="1"/>
  <c r="E24" i="1"/>
  <c r="L32" i="1"/>
  <c r="L36" i="1"/>
  <c r="I41" i="1"/>
  <c r="F29" i="1"/>
  <c r="J29" i="1" s="1"/>
  <c r="F40" i="1"/>
  <c r="J40" i="1" s="1"/>
  <c r="D46" i="1"/>
  <c r="L30" i="1"/>
  <c r="I43" i="1"/>
  <c r="I47" i="1"/>
  <c r="I30" i="1"/>
  <c r="J47" i="1"/>
  <c r="G21" i="1"/>
  <c r="I38" i="1"/>
  <c r="J45" i="1"/>
  <c r="J49" i="1"/>
  <c r="G25" i="1"/>
  <c r="J38" i="1"/>
  <c r="J43" i="1"/>
  <c r="G45" i="1"/>
  <c r="K45" i="1"/>
  <c r="G49" i="1"/>
  <c r="K49" i="1"/>
  <c r="K19" i="1"/>
  <c r="K25" i="1"/>
  <c r="G38" i="1"/>
  <c r="G43" i="1"/>
  <c r="H45" i="1"/>
  <c r="G47" i="1"/>
  <c r="H53" i="1"/>
  <c r="I53" i="1"/>
  <c r="J53" i="1"/>
  <c r="G53" i="1"/>
  <c r="I50" i="1"/>
  <c r="I48" i="1"/>
  <c r="G48" i="1"/>
  <c r="K48" i="1"/>
  <c r="G50" i="1"/>
  <c r="K50" i="1"/>
  <c r="F46" i="1"/>
  <c r="J46" i="1" s="1"/>
  <c r="H50" i="1"/>
  <c r="H48" i="1"/>
  <c r="L48" i="1"/>
  <c r="L50" i="1"/>
  <c r="L44" i="1"/>
  <c r="J44" i="1"/>
  <c r="F42" i="1"/>
  <c r="G44" i="1"/>
  <c r="K44" i="1"/>
  <c r="H44" i="1"/>
  <c r="L39" i="1"/>
  <c r="I40" i="1"/>
  <c r="J39" i="1"/>
  <c r="K39" i="1"/>
  <c r="G39" i="1"/>
  <c r="F37" i="1"/>
  <c r="J37" i="1" s="1"/>
  <c r="H39" i="1"/>
  <c r="L15" i="1"/>
  <c r="H23" i="1"/>
  <c r="K20" i="1"/>
  <c r="D24" i="1"/>
  <c r="K27" i="1"/>
  <c r="L35" i="1"/>
  <c r="L33" i="1"/>
  <c r="G19" i="1"/>
  <c r="L21" i="1"/>
  <c r="H25" i="1"/>
  <c r="I27" i="1"/>
  <c r="I21" i="1"/>
  <c r="E31" i="1"/>
  <c r="L19" i="1"/>
  <c r="L25" i="1"/>
  <c r="I15" i="1"/>
  <c r="I19" i="1"/>
  <c r="I25" i="1"/>
  <c r="J27" i="1"/>
  <c r="I23" i="1"/>
  <c r="G27" i="1"/>
  <c r="J33" i="1"/>
  <c r="J35" i="1"/>
  <c r="G33" i="1"/>
  <c r="K33" i="1"/>
  <c r="G35" i="1"/>
  <c r="K35" i="1"/>
  <c r="F31" i="1"/>
  <c r="G31" i="1" s="1"/>
  <c r="H33" i="1"/>
  <c r="H35" i="1"/>
  <c r="H17" i="1"/>
  <c r="G23" i="1"/>
  <c r="H19" i="1"/>
  <c r="K23" i="1"/>
  <c r="G10" i="1"/>
  <c r="G15" i="1"/>
  <c r="K12" i="1"/>
  <c r="H21" i="1"/>
  <c r="L23" i="1"/>
  <c r="K10" i="1"/>
  <c r="K15" i="1"/>
  <c r="L16" i="1"/>
  <c r="D18" i="1"/>
  <c r="H16" i="1"/>
  <c r="K22" i="1"/>
  <c r="I16" i="1"/>
  <c r="I11" i="1"/>
  <c r="L12" i="1"/>
  <c r="H15" i="1"/>
  <c r="K16" i="1"/>
  <c r="I17" i="1"/>
  <c r="L28" i="1"/>
  <c r="L26" i="1"/>
  <c r="J17" i="1"/>
  <c r="G12" i="1"/>
  <c r="F14" i="1"/>
  <c r="J14" i="1" s="1"/>
  <c r="K17" i="1"/>
  <c r="K21" i="1"/>
  <c r="J12" i="1"/>
  <c r="H11" i="1"/>
  <c r="D14" i="1"/>
  <c r="J16" i="1"/>
  <c r="L17" i="1"/>
  <c r="E14" i="1"/>
  <c r="G16" i="1"/>
  <c r="K11" i="1"/>
  <c r="J26" i="1"/>
  <c r="J28" i="1"/>
  <c r="G26" i="1"/>
  <c r="K26" i="1"/>
  <c r="G28" i="1"/>
  <c r="K28" i="1"/>
  <c r="F24" i="1"/>
  <c r="J24" i="1" s="1"/>
  <c r="H26" i="1"/>
  <c r="H28" i="1"/>
  <c r="I12" i="1"/>
  <c r="L8" i="1"/>
  <c r="H12" i="1"/>
  <c r="I13" i="1"/>
  <c r="L13" i="1"/>
  <c r="I8" i="1"/>
  <c r="K13" i="1"/>
  <c r="G13" i="1"/>
  <c r="K9" i="1"/>
  <c r="L11" i="1"/>
  <c r="H13" i="1"/>
  <c r="H10" i="1"/>
  <c r="L10" i="1"/>
  <c r="I10" i="1"/>
  <c r="H7" i="1"/>
  <c r="F18" i="1"/>
  <c r="J18" i="1" s="1"/>
  <c r="H20" i="1"/>
  <c r="L20" i="1"/>
  <c r="H22" i="1"/>
  <c r="L22" i="1"/>
  <c r="I20" i="1"/>
  <c r="I22" i="1"/>
  <c r="E6" i="1"/>
  <c r="L7" i="1"/>
  <c r="K7" i="1"/>
  <c r="F6" i="1"/>
  <c r="J6" i="1" s="1"/>
  <c r="K8" i="1"/>
  <c r="I9" i="1"/>
  <c r="G9" i="1"/>
  <c r="H8" i="1"/>
  <c r="L9" i="1"/>
  <c r="D6" i="1"/>
  <c r="H9" i="1"/>
  <c r="I7" i="1"/>
  <c r="G7" i="1"/>
  <c r="G51" i="1"/>
  <c r="H51" i="1"/>
  <c r="L51" i="1"/>
  <c r="K51" i="1"/>
  <c r="J51" i="1"/>
  <c r="H40" i="1" l="1"/>
  <c r="K40" i="1"/>
  <c r="G40" i="1"/>
  <c r="L40" i="1"/>
  <c r="G29" i="1"/>
  <c r="I29" i="1"/>
  <c r="K29" i="1"/>
  <c r="H29" i="1"/>
  <c r="K42" i="1"/>
  <c r="L29" i="1"/>
  <c r="I46" i="1"/>
  <c r="H46" i="1"/>
  <c r="G46" i="1"/>
  <c r="L46" i="1"/>
  <c r="K46" i="1"/>
  <c r="G42" i="1"/>
  <c r="G37" i="1"/>
  <c r="I42" i="1"/>
  <c r="H42" i="1"/>
  <c r="J42" i="1"/>
  <c r="L42" i="1"/>
  <c r="K37" i="1"/>
  <c r="I37" i="1"/>
  <c r="L37" i="1"/>
  <c r="H37" i="1"/>
  <c r="I31" i="1"/>
  <c r="J31" i="1"/>
  <c r="K31" i="1"/>
  <c r="L31" i="1"/>
  <c r="H31" i="1"/>
  <c r="G14" i="1"/>
  <c r="H24" i="1"/>
  <c r="H14" i="1"/>
  <c r="K24" i="1"/>
  <c r="I14" i="1"/>
  <c r="K14" i="1"/>
  <c r="D5" i="1"/>
  <c r="L14" i="1"/>
  <c r="G18" i="1"/>
  <c r="E5" i="1"/>
  <c r="L24" i="1"/>
  <c r="G24" i="1"/>
  <c r="I24" i="1"/>
  <c r="F5" i="1"/>
  <c r="L18" i="1"/>
  <c r="I18" i="1"/>
  <c r="H18" i="1"/>
  <c r="K18" i="1"/>
  <c r="L6" i="1"/>
  <c r="I6" i="1"/>
  <c r="G6" i="1"/>
  <c r="K6" i="1"/>
  <c r="H6" i="1"/>
  <c r="H5" i="1" l="1"/>
  <c r="G5" i="1"/>
  <c r="J5" i="1"/>
  <c r="L5" i="1"/>
  <c r="K5" i="1"/>
  <c r="I5" i="1"/>
</calcChain>
</file>

<file path=xl/sharedStrings.xml><?xml version="1.0" encoding="utf-8"?>
<sst xmlns="http://schemas.openxmlformats.org/spreadsheetml/2006/main" count="114" uniqueCount="114">
  <si>
    <t>в рублях</t>
  </si>
  <si>
    <t xml:space="preserve"> Наименование</t>
  </si>
  <si>
    <t>РзПр</t>
  </si>
  <si>
    <t>Первоначальный план на 2025 год, руб.   (Решение Думы от 23.12.2024 № 700-VII)*</t>
  </si>
  <si>
    <t>Уточненный план на 2025 год, утвержденный сводной бюджетной росписью, действующей на конец отчетного периода, руб. **</t>
  </si>
  <si>
    <t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</si>
  <si>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</si>
  <si>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</si>
  <si>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>% исполнения первоначальному плану (гр.6/гр.3)*100</t>
  </si>
  <si>
    <t>% исполнения уточненному плану (гр.6/гр.4)*100</t>
  </si>
  <si>
    <t>РАСХОДЫ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</si>
  <si>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</si>
  <si>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</si>
  <si>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</si>
  <si>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</si>
  <si>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</si>
  <si>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</si>
  <si>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</si>
  <si>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</si>
  <si>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</si>
  <si>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</si>
  <si>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</si>
  <si>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</si>
  <si>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</si>
  <si>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</si>
  <si>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</si>
  <si>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</si>
  <si>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</si>
  <si>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</si>
  <si>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</si>
  <si>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Органы юстиции</t>
  </si>
  <si>
    <t>0304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</si>
  <si>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</si>
  <si>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</si>
  <si>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</si>
  <si>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</si>
  <si>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</si>
  <si>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</si>
  <si>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Общеэкономические вопросы</t>
  </si>
  <si>
    <t>0401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</si>
  <si>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</si>
  <si>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</si>
  <si>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</si>
  <si>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</si>
  <si>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</si>
  <si>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</si>
  <si>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</si>
  <si>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</si>
  <si>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</si>
  <si>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</si>
  <si>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</si>
  <si>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</si>
  <si>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</si>
  <si>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</si>
  <si>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</si>
  <si>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</si>
  <si>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</si>
  <si>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</si>
  <si>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</si>
  <si>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</si>
  <si>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</si>
  <si>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</si>
  <si>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</si>
  <si>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</si>
  <si>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</si>
  <si>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</si>
  <si>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</si>
  <si>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</si>
  <si>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</si>
  <si>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</si>
  <si>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</si>
  <si>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</si>
  <si>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</si>
  <si>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</si>
  <si>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</si>
  <si>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</si>
  <si>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</si>
  <si>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</si>
  <si>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</si>
  <si>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</si>
  <si>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</si>
  <si>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</si>
  <si>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</si>
  <si>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</si>
  <si>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</si>
  <si>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</si>
  <si>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</si>
  <si>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</si>
  <si>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</si>
  <si>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</si>
  <si>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</si>
  <si>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</si>
  <si>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</si>
  <si>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</si>
  <si>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</si>
  <si>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</si>
  <si>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</si>
  <si>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</si>
  <si>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</si>
  <si>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</si>
  <si>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</si>
  <si>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</si>
  <si>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</si>
  <si>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</si>
  <si>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</si>
  <si>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</si>
  <si>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</si>
  <si>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</si>
  <si>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 xml:space="preserve">* Источником информации является: Решение Думы от 23.12.2024 № 700-VII https://www.admugansk.ru/uploads/rd_№700-vii_ot_23.12.2024.zip </t>
  </si>
  <si>
    <t>Анализ исполнения расходов бюджета города Нефтеюганска за 9 месяцев 2025 года по разделам, подразделам классификации расходов</t>
  </si>
  <si>
    <t>План 9 месяцев  2025 года, руб.</t>
  </si>
  <si>
    <t xml:space="preserve">Отклонение от плана                              9 месяцев                   (гр.5-гр.6),  руб. </t>
  </si>
  <si>
    <t>% исполнения к плану                           9 месяцев  (гр.6/гр.5)*100</t>
  </si>
  <si>
    <t>** Источником информации является: https://www.admugansk.ru/uploads/byudzhetnaya_rospis_2025-2027_gg_na_01.10.2025.xlsx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</si>
</sst>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Arial Cyr"/>
    </font>
    <font>
      <u/>
      <sz val="10"/>
      <color theme="10"/>
      <name val="Arial Cyr"/>
    </font>
    <font>
      <sz val="10"/>
      <name val="Arial Cyr"/>
    </font>
    <font>
      <sz val="11"/>
      <color theme="1"/>
      <name val="Calibri"/>
      <scheme val="minor"/>
    </font>
    <font>
      <sz val="14"/>
      <name val="Times New Roman"/>
    </font>
    <font>
      <sz val="12"/>
      <name val="Times New Roman"/>
    </font>
    <font>
      <sz val="9"/>
      <color indexed="63"/>
      <name val="Arial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 applyNumberFormat="0" applyFill="0" applyBorder="0" applyProtection="0"/>
    <xf numFmtId="0" fontId="2" fillId="0" borderId="0"/>
    <xf numFmtId="0" fontId="3" fillId="0" borderId="0"/>
    <xf numFmtId="0" fontId="2" fillId="0" borderId="0"/>
  </cellStyleXfs>
  <cellXfs count="24">
    <xf numFmtId="0" fontId="0" fillId="0" borderId="0" xfId="0"/>
    <xf numFmtId="0" fontId="4" fillId="0" borderId="0" xfId="0" applyFont="1"/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2" xfId="3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left" wrapText="1"/>
    </xf>
    <xf numFmtId="49" fontId="4" fillId="0" borderId="2" xfId="0" applyNumberFormat="1" applyFont="1" applyBorder="1" applyAlignment="1" applyProtection="1">
      <alignment horizontal="center"/>
    </xf>
    <xf numFmtId="4" fontId="4" fillId="0" borderId="2" xfId="0" applyNumberFormat="1" applyFont="1" applyBorder="1" applyAlignment="1" applyProtection="1">
      <alignment horizontal="right"/>
    </xf>
    <xf numFmtId="4" fontId="4" fillId="0" borderId="2" xfId="2" applyNumberFormat="1" applyFont="1" applyBorder="1" applyAlignment="1">
      <alignment horizontal="right"/>
    </xf>
    <xf numFmtId="4" fontId="4" fillId="0" borderId="2" xfId="3" applyNumberFormat="1" applyFont="1" applyBorder="1" applyAlignment="1">
      <alignment horizontal="right"/>
    </xf>
    <xf numFmtId="0" fontId="4" fillId="0" borderId="0" xfId="0" applyFont="1" applyAlignment="1" applyProtection="1">
      <alignment horizontal="left" wrapText="1"/>
    </xf>
    <xf numFmtId="49" fontId="4" fillId="0" borderId="0" xfId="0" applyNumberFormat="1" applyFont="1" applyAlignment="1" applyProtection="1">
      <alignment horizontal="center"/>
    </xf>
    <xf numFmtId="4" fontId="4" fillId="0" borderId="0" xfId="0" applyNumberFormat="1" applyFont="1" applyAlignment="1" applyProtection="1">
      <alignment horizontal="right"/>
    </xf>
    <xf numFmtId="4" fontId="4" fillId="0" borderId="0" xfId="2" applyNumberFormat="1" applyFont="1" applyAlignment="1">
      <alignment horizontal="right"/>
    </xf>
    <xf numFmtId="4" fontId="4" fillId="0" borderId="0" xfId="3" applyNumberFormat="1" applyFont="1" applyAlignment="1">
      <alignment horizontal="right"/>
    </xf>
    <xf numFmtId="0" fontId="1" fillId="0" borderId="0" xfId="1" applyFont="1"/>
    <xf numFmtId="4" fontId="4" fillId="0" borderId="0" xfId="0" applyNumberFormat="1" applyFont="1"/>
    <xf numFmtId="0" fontId="1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/>
    <xf numFmtId="0" fontId="4" fillId="0" borderId="0" xfId="0" applyFont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admugansk.ru/uploads/byudzhetnaya_rospis_2025-2027_gg_na_01.07.2025.xlsx" TargetMode="External"/><Relationship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I62"/>
  <sheetViews>
    <sheetView tabSelected="1" topLeftCell="B33" workbookViewId="0">
      <selection activeCell="G56" sqref="G56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21.85546875" style="1" customWidth="1"/>
    <col min="4" max="4" width="24.85546875" style="1" customWidth="1"/>
    <col min="5" max="5" width="23.140625" style="1" customWidth="1"/>
    <col min="6" max="6" width="20.42578125" style="1" customWidth="1"/>
    <col min="7" max="7" width="21.28515625" style="1" customWidth="1"/>
    <col min="8" max="8" width="21.85546875" style="1" customWidth="1"/>
    <col min="9" max="9" width="20.5703125" style="1" customWidth="1"/>
    <col min="10" max="10" width="18.140625" style="1" customWidth="1"/>
    <col min="11" max="11" width="17.5703125" style="1" customWidth="1"/>
    <col min="12" max="12" width="16.7109375" style="1" customWidth="1"/>
    <col min="13" max="16384" width="9.140625" style="1"/>
  </cols>
  <sheetData>
    <row r="1" spans="1:243" customFormat="1" ht="36" customHeight="1" x14ac:dyDescent="0.2">
      <c r="A1" s="23" t="s">
        <v>109</v>
      </c>
      <c r="B1" s="23"/>
      <c r="C1" s="23"/>
      <c r="D1" s="23"/>
      <c r="E1" s="23"/>
      <c r="F1" s="23"/>
      <c r="G1" s="23"/>
      <c r="H1" s="23"/>
      <c r="I1" s="23"/>
      <c r="J1" s="23"/>
      <c r="K1" s="23"/>
    </row>
    <row r="2" spans="1:243" customFormat="1" x14ac:dyDescent="0.3">
      <c r="A2" s="1"/>
      <c r="B2" s="1"/>
      <c r="C2" s="2"/>
      <c r="D2" s="3"/>
      <c r="E2" s="3"/>
      <c r="G2" s="1"/>
      <c r="K2" s="3"/>
      <c r="L2" s="3" t="s">
        <v>0</v>
      </c>
    </row>
    <row r="3" spans="1:243" customFormat="1" ht="110.25" x14ac:dyDescent="0.3">
      <c r="A3" s="4" t="s">
        <v>1</v>
      </c>
      <c r="B3" s="4" t="s">
        <v>2</v>
      </c>
      <c r="C3" s="5" t="s">
        <v>3</v>
      </c>
      <c r="D3" s="6" t="s">
        <v>4</v>
      </c>
      <c r="E3" s="6" t="s">
        <v>110</v>
      </c>
      <c r="F3" s="6" t="s">
        <v>5</v>
      </c>
      <c r="G3" s="6" t="s">
        <v>6</v>
      </c>
      <c r="H3" s="6" t="s">
        <v>7</v>
      </c>
      <c r="I3" s="6" t="s">
        <v>111</v>
      </c>
      <c r="J3" s="6" t="s">
        <v>8</v>
      </c>
      <c r="K3" s="6" t="s">
        <v>9</v>
      </c>
      <c r="L3" s="6" t="s">
        <v>112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pans="1:243" customFormat="1" x14ac:dyDescent="0.3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spans="1:243" x14ac:dyDescent="0.3">
      <c r="A5" s="8" t="s">
        <v>10</v>
      </c>
      <c r="B5" s="9" t="s">
        <v>11</v>
      </c>
      <c r="C5" s="10">
        <f>C6+C14+C18+C24+C29+C31+C37+C40+C42+C46+C51</f>
        <v>14937521698</v>
      </c>
      <c r="D5" s="10">
        <f t="shared" ref="D5:F5" si="0">D6+D14+D18+D24+D29+D31+D37+D40+D42+D46+D51</f>
        <v>16439368600.110001</v>
      </c>
      <c r="E5" s="10">
        <f t="shared" si="0"/>
        <v>11571996848.58</v>
      </c>
      <c r="F5" s="10">
        <f t="shared" si="0"/>
        <v>9189493649.6800003</v>
      </c>
      <c r="G5" s="11">
        <f t="shared" ref="G5:G53" si="1">C5-F5</f>
        <v>5748028048.3199997</v>
      </c>
      <c r="H5" s="11">
        <f t="shared" ref="H5:H53" si="2">D5-F5</f>
        <v>7249874950.4300003</v>
      </c>
      <c r="I5" s="11">
        <f t="shared" ref="I5:I53" si="3">E5-F5</f>
        <v>2382503198.8999996</v>
      </c>
      <c r="J5" s="11">
        <f t="shared" ref="J5:J53" si="4">F5/C5*100</f>
        <v>61.519533396964974</v>
      </c>
      <c r="K5" s="12">
        <f t="shared" ref="K5:K53" si="5">F5/D5*100</f>
        <v>55.899310205980235</v>
      </c>
      <c r="L5" s="12">
        <f t="shared" ref="L5:L53" si="6">F5/E5*100</f>
        <v>79.411477292336485</v>
      </c>
    </row>
    <row r="6" spans="1:243" x14ac:dyDescent="0.3">
      <c r="A6" s="8" t="s">
        <v>12</v>
      </c>
      <c r="B6" s="9" t="s">
        <v>13</v>
      </c>
      <c r="C6" s="10">
        <f>SUM(C7:C13)</f>
        <v>1180308835</v>
      </c>
      <c r="D6" s="10">
        <f>SUM(D7:D13)</f>
        <v>1290511131</v>
      </c>
      <c r="E6" s="10">
        <f>SUM(E7:E13)</f>
        <v>963992342.82999992</v>
      </c>
      <c r="F6" s="10">
        <f>SUM(F7:F13)</f>
        <v>670048836.06999993</v>
      </c>
      <c r="G6" s="11">
        <f t="shared" si="1"/>
        <v>510259998.93000007</v>
      </c>
      <c r="H6" s="11">
        <f t="shared" si="2"/>
        <v>620462294.93000007</v>
      </c>
      <c r="I6" s="11">
        <f t="shared" si="3"/>
        <v>293943506.75999999</v>
      </c>
      <c r="J6" s="11">
        <f t="shared" si="4"/>
        <v>56.768941839700794</v>
      </c>
      <c r="K6" s="12">
        <f t="shared" si="5"/>
        <v>51.921197731226698</v>
      </c>
      <c r="L6" s="12">
        <f t="shared" si="6"/>
        <v>69.507692779273782</v>
      </c>
    </row>
    <row r="7" spans="1:243" ht="56.25" x14ac:dyDescent="0.3">
      <c r="A7" s="8" t="s">
        <v>14</v>
      </c>
      <c r="B7" s="9" t="s">
        <v>15</v>
      </c>
      <c r="C7" s="10">
        <v>8658100</v>
      </c>
      <c r="D7" s="10">
        <v>8732216</v>
      </c>
      <c r="E7" s="10">
        <v>6192705</v>
      </c>
      <c r="F7" s="10">
        <v>5628556.7400000002</v>
      </c>
      <c r="G7" s="11">
        <f t="shared" si="1"/>
        <v>3029543.26</v>
      </c>
      <c r="H7" s="11">
        <f t="shared" si="2"/>
        <v>3103659.26</v>
      </c>
      <c r="I7" s="11">
        <f t="shared" si="3"/>
        <v>564148.25999999978</v>
      </c>
      <c r="J7" s="11">
        <f t="shared" si="4"/>
        <v>65.009144500525522</v>
      </c>
      <c r="K7" s="12">
        <f t="shared" si="5"/>
        <v>64.45736958407808</v>
      </c>
      <c r="L7" s="12">
        <f t="shared" si="6"/>
        <v>90.890115708725034</v>
      </c>
    </row>
    <row r="8" spans="1:243" ht="75" x14ac:dyDescent="0.3">
      <c r="A8" s="8" t="s">
        <v>16</v>
      </c>
      <c r="B8" s="9" t="s">
        <v>17</v>
      </c>
      <c r="C8" s="10">
        <v>36492700</v>
      </c>
      <c r="D8" s="10">
        <v>37040162</v>
      </c>
      <c r="E8" s="10">
        <v>25718737</v>
      </c>
      <c r="F8" s="10">
        <v>24811811.399999999</v>
      </c>
      <c r="G8" s="11">
        <f t="shared" si="1"/>
        <v>11680888.600000001</v>
      </c>
      <c r="H8" s="11">
        <f t="shared" si="2"/>
        <v>12228350.600000001</v>
      </c>
      <c r="I8" s="11">
        <f t="shared" si="3"/>
        <v>906925.60000000149</v>
      </c>
      <c r="J8" s="11">
        <f t="shared" si="4"/>
        <v>67.991163712194492</v>
      </c>
      <c r="K8" s="12">
        <f t="shared" si="5"/>
        <v>66.986238883080475</v>
      </c>
      <c r="L8" s="12">
        <f t="shared" si="6"/>
        <v>96.473677537120111</v>
      </c>
    </row>
    <row r="9" spans="1:243" ht="75" x14ac:dyDescent="0.3">
      <c r="A9" s="8" t="s">
        <v>18</v>
      </c>
      <c r="B9" s="9" t="s">
        <v>19</v>
      </c>
      <c r="C9" s="10">
        <v>298882793</v>
      </c>
      <c r="D9" s="10">
        <v>313211961</v>
      </c>
      <c r="E9" s="10">
        <v>220989920</v>
      </c>
      <c r="F9" s="10">
        <v>209861717.12</v>
      </c>
      <c r="G9" s="11">
        <f t="shared" si="1"/>
        <v>89021075.879999995</v>
      </c>
      <c r="H9" s="11">
        <f t="shared" si="2"/>
        <v>103350243.88</v>
      </c>
      <c r="I9" s="11">
        <f t="shared" si="3"/>
        <v>11128202.879999995</v>
      </c>
      <c r="J9" s="11">
        <f t="shared" si="4"/>
        <v>70.215389455357496</v>
      </c>
      <c r="K9" s="12">
        <f t="shared" si="5"/>
        <v>67.003097981944563</v>
      </c>
      <c r="L9" s="12">
        <f t="shared" si="6"/>
        <v>94.964384402691309</v>
      </c>
    </row>
    <row r="10" spans="1:243" x14ac:dyDescent="0.3">
      <c r="A10" s="8" t="s">
        <v>20</v>
      </c>
      <c r="B10" s="9" t="s">
        <v>21</v>
      </c>
      <c r="C10" s="10">
        <v>8400</v>
      </c>
      <c r="D10" s="10">
        <v>8400</v>
      </c>
      <c r="E10" s="10">
        <v>3000</v>
      </c>
      <c r="F10" s="10">
        <v>2967.09</v>
      </c>
      <c r="G10" s="11">
        <f t="shared" si="1"/>
        <v>5432.91</v>
      </c>
      <c r="H10" s="11">
        <f t="shared" si="2"/>
        <v>5432.91</v>
      </c>
      <c r="I10" s="11">
        <f>E10-F10</f>
        <v>32.909999999999854</v>
      </c>
      <c r="J10" s="11">
        <f t="shared" si="4"/>
        <v>35.322499999999998</v>
      </c>
      <c r="K10" s="12">
        <f t="shared" si="5"/>
        <v>35.322499999999998</v>
      </c>
      <c r="L10" s="12">
        <f>F10/E10*100</f>
        <v>98.903000000000006</v>
      </c>
    </row>
    <row r="11" spans="1:243" ht="56.25" x14ac:dyDescent="0.3">
      <c r="A11" s="8" t="s">
        <v>22</v>
      </c>
      <c r="B11" s="9" t="s">
        <v>23</v>
      </c>
      <c r="C11" s="10">
        <v>125369588</v>
      </c>
      <c r="D11" s="10">
        <v>125309667</v>
      </c>
      <c r="E11" s="10">
        <v>80029754</v>
      </c>
      <c r="F11" s="10">
        <v>76692729.730000004</v>
      </c>
      <c r="G11" s="11">
        <f t="shared" si="1"/>
        <v>48676858.269999996</v>
      </c>
      <c r="H11" s="11">
        <f t="shared" si="2"/>
        <v>48616937.269999996</v>
      </c>
      <c r="I11" s="11">
        <f t="shared" si="3"/>
        <v>3337024.2699999958</v>
      </c>
      <c r="J11" s="11">
        <f t="shared" si="4"/>
        <v>61.173312406514412</v>
      </c>
      <c r="K11" s="12">
        <f t="shared" si="5"/>
        <v>61.202564467751721</v>
      </c>
      <c r="L11" s="12">
        <f t="shared" si="6"/>
        <v>95.830270489148333</v>
      </c>
    </row>
    <row r="12" spans="1:243" x14ac:dyDescent="0.3">
      <c r="A12" s="8" t="s">
        <v>24</v>
      </c>
      <c r="B12" s="9" t="s">
        <v>25</v>
      </c>
      <c r="C12" s="10">
        <v>20000000</v>
      </c>
      <c r="D12" s="10">
        <v>97798184</v>
      </c>
      <c r="E12" s="10">
        <v>95897017.75</v>
      </c>
      <c r="F12" s="10">
        <v>0</v>
      </c>
      <c r="G12" s="11">
        <f t="shared" si="1"/>
        <v>20000000</v>
      </c>
      <c r="H12" s="11">
        <f t="shared" si="2"/>
        <v>97798184</v>
      </c>
      <c r="I12" s="11">
        <f t="shared" si="3"/>
        <v>95897017.75</v>
      </c>
      <c r="J12" s="11">
        <f t="shared" si="4"/>
        <v>0</v>
      </c>
      <c r="K12" s="12">
        <f t="shared" si="5"/>
        <v>0</v>
      </c>
      <c r="L12" s="12">
        <f>F12/E12*100</f>
        <v>0</v>
      </c>
    </row>
    <row r="13" spans="1:243" x14ac:dyDescent="0.3">
      <c r="A13" s="8" t="s">
        <v>26</v>
      </c>
      <c r="B13" s="9" t="s">
        <v>27</v>
      </c>
      <c r="C13" s="10">
        <v>690897254</v>
      </c>
      <c r="D13" s="10">
        <v>708410541</v>
      </c>
      <c r="E13" s="10">
        <v>535161209.07999998</v>
      </c>
      <c r="F13" s="10">
        <v>353051053.99000001</v>
      </c>
      <c r="G13" s="11">
        <f t="shared" si="1"/>
        <v>337846200.00999999</v>
      </c>
      <c r="H13" s="11">
        <f t="shared" si="2"/>
        <v>355359487.00999999</v>
      </c>
      <c r="I13" s="11">
        <f t="shared" si="3"/>
        <v>182110155.08999997</v>
      </c>
      <c r="J13" s="11">
        <f t="shared" si="4"/>
        <v>51.10037012681483</v>
      </c>
      <c r="K13" s="12">
        <f t="shared" si="5"/>
        <v>49.837069546089666</v>
      </c>
      <c r="L13" s="12">
        <f t="shared" si="6"/>
        <v>65.97097248452161</v>
      </c>
    </row>
    <row r="14" spans="1:243" ht="37.5" x14ac:dyDescent="0.3">
      <c r="A14" s="8" t="s">
        <v>28</v>
      </c>
      <c r="B14" s="9" t="s">
        <v>29</v>
      </c>
      <c r="C14" s="10">
        <f>SUM(C15:C17)</f>
        <v>55338100</v>
      </c>
      <c r="D14" s="10">
        <f t="shared" ref="D14:F14" si="7">SUM(D15:D17)</f>
        <v>67739671</v>
      </c>
      <c r="E14" s="10">
        <f t="shared" si="7"/>
        <v>52061026</v>
      </c>
      <c r="F14" s="10">
        <f t="shared" si="7"/>
        <v>37108563.43</v>
      </c>
      <c r="G14" s="11">
        <f t="shared" si="1"/>
        <v>18229536.57</v>
      </c>
      <c r="H14" s="11">
        <f t="shared" si="2"/>
        <v>30631107.57</v>
      </c>
      <c r="I14" s="11">
        <f t="shared" si="3"/>
        <v>14952462.57</v>
      </c>
      <c r="J14" s="11">
        <f t="shared" si="4"/>
        <v>67.057892175553548</v>
      </c>
      <c r="K14" s="12">
        <f t="shared" si="5"/>
        <v>54.781139149612933</v>
      </c>
      <c r="L14" s="12">
        <f t="shared" si="6"/>
        <v>71.278970625742176</v>
      </c>
    </row>
    <row r="15" spans="1:243" x14ac:dyDescent="0.3">
      <c r="A15" s="8" t="s">
        <v>30</v>
      </c>
      <c r="B15" s="9" t="s">
        <v>31</v>
      </c>
      <c r="C15" s="10">
        <v>13374500</v>
      </c>
      <c r="D15" s="10">
        <v>13652949</v>
      </c>
      <c r="E15" s="10">
        <v>9659225</v>
      </c>
      <c r="F15" s="10">
        <v>9192016.2599999998</v>
      </c>
      <c r="G15" s="11">
        <f t="shared" si="1"/>
        <v>4182483.74</v>
      </c>
      <c r="H15" s="11">
        <f t="shared" si="2"/>
        <v>4460932.74</v>
      </c>
      <c r="I15" s="11">
        <f t="shared" si="3"/>
        <v>467208.74000000022</v>
      </c>
      <c r="J15" s="11">
        <f t="shared" si="4"/>
        <v>68.727924483158247</v>
      </c>
      <c r="K15" s="12">
        <f t="shared" si="5"/>
        <v>67.326233035807874</v>
      </c>
      <c r="L15" s="12">
        <f t="shared" si="6"/>
        <v>95.163082545442307</v>
      </c>
    </row>
    <row r="16" spans="1:243" ht="56.25" x14ac:dyDescent="0.3">
      <c r="A16" s="8" t="s">
        <v>32</v>
      </c>
      <c r="B16" s="9" t="s">
        <v>33</v>
      </c>
      <c r="C16" s="10">
        <v>38783600</v>
      </c>
      <c r="D16" s="10">
        <v>48636857</v>
      </c>
      <c r="E16" s="10">
        <v>38301155</v>
      </c>
      <c r="F16" s="10">
        <v>25453296.07</v>
      </c>
      <c r="G16" s="11">
        <f t="shared" si="1"/>
        <v>13330303.93</v>
      </c>
      <c r="H16" s="11">
        <f t="shared" si="2"/>
        <v>23183560.93</v>
      </c>
      <c r="I16" s="11">
        <f t="shared" si="3"/>
        <v>12847858.93</v>
      </c>
      <c r="J16" s="11">
        <f t="shared" si="4"/>
        <v>65.629018631586547</v>
      </c>
      <c r="K16" s="12">
        <f t="shared" si="5"/>
        <v>52.333348904514942</v>
      </c>
      <c r="L16" s="12">
        <f t="shared" si="6"/>
        <v>66.455688007319878</v>
      </c>
    </row>
    <row r="17" spans="1:12" ht="56.25" x14ac:dyDescent="0.3">
      <c r="A17" s="8" t="s">
        <v>34</v>
      </c>
      <c r="B17" s="9" t="s">
        <v>35</v>
      </c>
      <c r="C17" s="10">
        <v>3180000</v>
      </c>
      <c r="D17" s="10">
        <v>5449865</v>
      </c>
      <c r="E17" s="10">
        <v>4100646</v>
      </c>
      <c r="F17" s="10">
        <v>2463251.1</v>
      </c>
      <c r="G17" s="11">
        <f t="shared" si="1"/>
        <v>716748.89999999991</v>
      </c>
      <c r="H17" s="11">
        <f t="shared" si="2"/>
        <v>2986613.9</v>
      </c>
      <c r="I17" s="11">
        <f t="shared" si="3"/>
        <v>1637394.9</v>
      </c>
      <c r="J17" s="11">
        <f t="shared" si="4"/>
        <v>77.460726415094342</v>
      </c>
      <c r="K17" s="12">
        <f t="shared" si="5"/>
        <v>45.1983874829927</v>
      </c>
      <c r="L17" s="12">
        <f t="shared" si="6"/>
        <v>60.069830460859095</v>
      </c>
    </row>
    <row r="18" spans="1:12" x14ac:dyDescent="0.3">
      <c r="A18" s="8" t="s">
        <v>36</v>
      </c>
      <c r="B18" s="9" t="s">
        <v>37</v>
      </c>
      <c r="C18" s="10">
        <f>SUM(C19:C23)</f>
        <v>1225402986</v>
      </c>
      <c r="D18" s="10">
        <f>SUM(D19:D23)</f>
        <v>1447655309</v>
      </c>
      <c r="E18" s="10">
        <f>SUM(E19:E23)</f>
        <v>1143936223</v>
      </c>
      <c r="F18" s="10">
        <f>SUM(F19:F23)</f>
        <v>829758196.0999999</v>
      </c>
      <c r="G18" s="11">
        <f t="shared" si="1"/>
        <v>395644789.9000001</v>
      </c>
      <c r="H18" s="11">
        <f t="shared" si="2"/>
        <v>617897112.9000001</v>
      </c>
      <c r="I18" s="11">
        <f t="shared" si="3"/>
        <v>314178026.9000001</v>
      </c>
      <c r="J18" s="11">
        <f t="shared" si="4"/>
        <v>67.713087496915875</v>
      </c>
      <c r="K18" s="12">
        <f t="shared" si="5"/>
        <v>57.317387014811814</v>
      </c>
      <c r="L18" s="12">
        <f t="shared" si="6"/>
        <v>72.535354630517716</v>
      </c>
    </row>
    <row r="19" spans="1:12" x14ac:dyDescent="0.3">
      <c r="A19" s="8" t="s">
        <v>38</v>
      </c>
      <c r="B19" s="9" t="s">
        <v>39</v>
      </c>
      <c r="C19" s="10">
        <v>5339900</v>
      </c>
      <c r="D19" s="10">
        <v>9283200</v>
      </c>
      <c r="E19" s="10">
        <v>8045310</v>
      </c>
      <c r="F19" s="10">
        <v>7775257.7800000003</v>
      </c>
      <c r="G19" s="11">
        <f t="shared" si="1"/>
        <v>-2435357.7800000003</v>
      </c>
      <c r="H19" s="11">
        <f t="shared" si="2"/>
        <v>1507942.2199999997</v>
      </c>
      <c r="I19" s="11">
        <f t="shared" si="3"/>
        <v>270052.21999999974</v>
      </c>
      <c r="J19" s="11">
        <f t="shared" si="4"/>
        <v>145.60680499634827</v>
      </c>
      <c r="K19" s="12">
        <f t="shared" si="5"/>
        <v>83.756223931402957</v>
      </c>
      <c r="L19" s="12">
        <f t="shared" si="6"/>
        <v>96.643358428699457</v>
      </c>
    </row>
    <row r="20" spans="1:12" x14ac:dyDescent="0.3">
      <c r="A20" s="8" t="s">
        <v>40</v>
      </c>
      <c r="B20" s="9" t="s">
        <v>41</v>
      </c>
      <c r="C20" s="10">
        <v>34855700</v>
      </c>
      <c r="D20" s="10">
        <v>44980475</v>
      </c>
      <c r="E20" s="10">
        <v>37912288</v>
      </c>
      <c r="F20" s="10">
        <v>16209500.050000001</v>
      </c>
      <c r="G20" s="11">
        <f t="shared" si="1"/>
        <v>18646199.949999999</v>
      </c>
      <c r="H20" s="11">
        <f t="shared" si="2"/>
        <v>28770974.949999999</v>
      </c>
      <c r="I20" s="11">
        <f t="shared" si="3"/>
        <v>21702787.949999999</v>
      </c>
      <c r="J20" s="11">
        <f t="shared" si="4"/>
        <v>46.504589062907939</v>
      </c>
      <c r="K20" s="12">
        <f t="shared" si="5"/>
        <v>36.036747166409427</v>
      </c>
      <c r="L20" s="12">
        <f t="shared" si="6"/>
        <v>42.755267236838883</v>
      </c>
    </row>
    <row r="21" spans="1:12" x14ac:dyDescent="0.3">
      <c r="A21" s="8" t="s">
        <v>42</v>
      </c>
      <c r="B21" s="9" t="s">
        <v>43</v>
      </c>
      <c r="C21" s="10">
        <v>457365300</v>
      </c>
      <c r="D21" s="10">
        <v>418378945</v>
      </c>
      <c r="E21" s="10">
        <v>302673639</v>
      </c>
      <c r="F21" s="10">
        <v>302174026.72000003</v>
      </c>
      <c r="G21" s="11">
        <f>C21-F21</f>
        <v>155191273.27999997</v>
      </c>
      <c r="H21" s="11">
        <f>D21-F21</f>
        <v>116204918.27999997</v>
      </c>
      <c r="I21" s="11">
        <f t="shared" si="3"/>
        <v>499612.27999997139</v>
      </c>
      <c r="J21" s="11">
        <f t="shared" si="4"/>
        <v>66.068419864821408</v>
      </c>
      <c r="K21" s="12">
        <f t="shared" si="5"/>
        <v>72.224960249851961</v>
      </c>
      <c r="L21" s="12">
        <f t="shared" si="6"/>
        <v>99.834933665960918</v>
      </c>
    </row>
    <row r="22" spans="1:12" x14ac:dyDescent="0.3">
      <c r="A22" s="8" t="s">
        <v>44</v>
      </c>
      <c r="B22" s="9" t="s">
        <v>45</v>
      </c>
      <c r="C22" s="10">
        <v>642569986</v>
      </c>
      <c r="D22" s="10">
        <v>892386799</v>
      </c>
      <c r="E22" s="10">
        <v>734646170</v>
      </c>
      <c r="F22" s="10">
        <v>456167366.5</v>
      </c>
      <c r="G22" s="11">
        <f t="shared" si="1"/>
        <v>186402619.5</v>
      </c>
      <c r="H22" s="11">
        <f t="shared" si="2"/>
        <v>436219432.5</v>
      </c>
      <c r="I22" s="11">
        <f t="shared" si="3"/>
        <v>278478803.5</v>
      </c>
      <c r="J22" s="11">
        <f t="shared" si="4"/>
        <v>70.991079016877705</v>
      </c>
      <c r="K22" s="12">
        <f t="shared" si="5"/>
        <v>51.117673077546279</v>
      </c>
      <c r="L22" s="12">
        <f t="shared" si="6"/>
        <v>62.093479164262163</v>
      </c>
    </row>
    <row r="23" spans="1:12" ht="37.5" x14ac:dyDescent="0.3">
      <c r="A23" s="8" t="s">
        <v>46</v>
      </c>
      <c r="B23" s="9" t="s">
        <v>47</v>
      </c>
      <c r="C23" s="10">
        <v>85272100</v>
      </c>
      <c r="D23" s="10">
        <v>82625890</v>
      </c>
      <c r="E23" s="10">
        <v>60658816</v>
      </c>
      <c r="F23" s="10">
        <v>47432045.049999997</v>
      </c>
      <c r="G23" s="11">
        <f t="shared" si="1"/>
        <v>37840054.950000003</v>
      </c>
      <c r="H23" s="11">
        <f t="shared" si="2"/>
        <v>35193844.950000003</v>
      </c>
      <c r="I23" s="11">
        <f t="shared" si="3"/>
        <v>13226770.950000003</v>
      </c>
      <c r="J23" s="11">
        <f t="shared" si="4"/>
        <v>55.624342604439207</v>
      </c>
      <c r="K23" s="12">
        <f t="shared" si="5"/>
        <v>57.405790182713915</v>
      </c>
      <c r="L23" s="12">
        <f t="shared" si="6"/>
        <v>78.194808566655823</v>
      </c>
    </row>
    <row r="24" spans="1:12" x14ac:dyDescent="0.3">
      <c r="A24" s="8" t="s">
        <v>48</v>
      </c>
      <c r="B24" s="9" t="s">
        <v>49</v>
      </c>
      <c r="C24" s="10">
        <f>SUM(C25:C28)</f>
        <v>1952632194</v>
      </c>
      <c r="D24" s="10">
        <f t="shared" ref="D24:F24" si="8">SUM(D25:D28)</f>
        <v>2520923884.1100001</v>
      </c>
      <c r="E24" s="10">
        <f t="shared" si="8"/>
        <v>1852458775.1100001</v>
      </c>
      <c r="F24" s="10">
        <f t="shared" si="8"/>
        <v>1067954751.37</v>
      </c>
      <c r="G24" s="11">
        <f t="shared" si="1"/>
        <v>884677442.63</v>
      </c>
      <c r="H24" s="11">
        <f t="shared" si="2"/>
        <v>1452969132.7400002</v>
      </c>
      <c r="I24" s="11">
        <f t="shared" si="3"/>
        <v>784504023.74000013</v>
      </c>
      <c r="J24" s="11">
        <f t="shared" si="4"/>
        <v>54.693083246890275</v>
      </c>
      <c r="K24" s="12">
        <f t="shared" si="5"/>
        <v>42.363625419298856</v>
      </c>
      <c r="L24" s="12">
        <f t="shared" si="6"/>
        <v>57.650662228992609</v>
      </c>
    </row>
    <row r="25" spans="1:12" x14ac:dyDescent="0.3">
      <c r="A25" s="8" t="s">
        <v>50</v>
      </c>
      <c r="B25" s="9" t="s">
        <v>51</v>
      </c>
      <c r="C25" s="10">
        <v>437234648</v>
      </c>
      <c r="D25" s="10">
        <v>617572448</v>
      </c>
      <c r="E25" s="10">
        <v>559547724</v>
      </c>
      <c r="F25" s="10">
        <v>444073906.19999999</v>
      </c>
      <c r="G25" s="11">
        <f t="shared" si="1"/>
        <v>-6839258.1999999881</v>
      </c>
      <c r="H25" s="11">
        <f t="shared" si="2"/>
        <v>173498541.80000001</v>
      </c>
      <c r="I25" s="11">
        <f t="shared" si="3"/>
        <v>115473817.80000001</v>
      </c>
      <c r="J25" s="11">
        <f t="shared" si="4"/>
        <v>101.56420773863282</v>
      </c>
      <c r="K25" s="12">
        <f t="shared" si="5"/>
        <v>71.90636623089766</v>
      </c>
      <c r="L25" s="12">
        <f t="shared" si="6"/>
        <v>79.363008221261211</v>
      </c>
    </row>
    <row r="26" spans="1:12" x14ac:dyDescent="0.3">
      <c r="A26" s="8" t="s">
        <v>52</v>
      </c>
      <c r="B26" s="9" t="s">
        <v>53</v>
      </c>
      <c r="C26" s="10">
        <v>777887426</v>
      </c>
      <c r="D26" s="10">
        <v>846059931.11000001</v>
      </c>
      <c r="E26" s="10">
        <v>567453610.11000001</v>
      </c>
      <c r="F26" s="10">
        <v>140388638.94</v>
      </c>
      <c r="G26" s="11">
        <f t="shared" si="1"/>
        <v>637498787.05999994</v>
      </c>
      <c r="H26" s="11">
        <f t="shared" si="2"/>
        <v>705671292.17000008</v>
      </c>
      <c r="I26" s="11">
        <f t="shared" si="3"/>
        <v>427064971.17000002</v>
      </c>
      <c r="J26" s="11">
        <f t="shared" si="4"/>
        <v>18.047423604967744</v>
      </c>
      <c r="K26" s="12">
        <f t="shared" si="5"/>
        <v>16.593226292588419</v>
      </c>
      <c r="L26" s="12">
        <f t="shared" si="6"/>
        <v>24.740108519670159</v>
      </c>
    </row>
    <row r="27" spans="1:12" x14ac:dyDescent="0.3">
      <c r="A27" s="8" t="s">
        <v>54</v>
      </c>
      <c r="B27" s="9" t="s">
        <v>55</v>
      </c>
      <c r="C27" s="10">
        <v>528907420</v>
      </c>
      <c r="D27" s="10">
        <v>827311206</v>
      </c>
      <c r="E27" s="10">
        <v>570453126</v>
      </c>
      <c r="F27" s="10">
        <v>353678697.01999998</v>
      </c>
      <c r="G27" s="11">
        <f t="shared" si="1"/>
        <v>175228722.98000002</v>
      </c>
      <c r="H27" s="11">
        <f t="shared" si="2"/>
        <v>473632508.98000002</v>
      </c>
      <c r="I27" s="11">
        <f t="shared" si="3"/>
        <v>216774428.98000002</v>
      </c>
      <c r="J27" s="11">
        <f t="shared" si="4"/>
        <v>66.869679578327705</v>
      </c>
      <c r="K27" s="12">
        <f t="shared" si="5"/>
        <v>42.750381531759402</v>
      </c>
      <c r="L27" s="12">
        <f t="shared" si="6"/>
        <v>61.999607136871049</v>
      </c>
    </row>
    <row r="28" spans="1:12" ht="37.5" x14ac:dyDescent="0.3">
      <c r="A28" s="8" t="s">
        <v>56</v>
      </c>
      <c r="B28" s="9" t="s">
        <v>57</v>
      </c>
      <c r="C28" s="10">
        <v>208602700</v>
      </c>
      <c r="D28" s="10">
        <v>229980299</v>
      </c>
      <c r="E28" s="10">
        <v>155004315</v>
      </c>
      <c r="F28" s="10">
        <v>129813509.20999999</v>
      </c>
      <c r="G28" s="11">
        <f t="shared" si="1"/>
        <v>78789190.790000007</v>
      </c>
      <c r="H28" s="11">
        <f t="shared" si="2"/>
        <v>100166789.79000001</v>
      </c>
      <c r="I28" s="11">
        <f t="shared" si="3"/>
        <v>25190805.790000007</v>
      </c>
      <c r="J28" s="11">
        <f t="shared" si="4"/>
        <v>62.230023489628849</v>
      </c>
      <c r="K28" s="12">
        <f t="shared" si="5"/>
        <v>56.445491102696579</v>
      </c>
      <c r="L28" s="12">
        <f t="shared" si="6"/>
        <v>83.748319658068866</v>
      </c>
    </row>
    <row r="29" spans="1:12" x14ac:dyDescent="0.3">
      <c r="A29" s="8" t="s">
        <v>58</v>
      </c>
      <c r="B29" s="9" t="s">
        <v>59</v>
      </c>
      <c r="C29" s="10">
        <f>C30</f>
        <v>206700</v>
      </c>
      <c r="D29" s="10">
        <f t="shared" ref="D29:F29" si="9">D30</f>
        <v>2611622</v>
      </c>
      <c r="E29" s="10">
        <f t="shared" si="9"/>
        <v>1225580</v>
      </c>
      <c r="F29" s="10">
        <f t="shared" si="9"/>
        <v>1078380</v>
      </c>
      <c r="G29" s="11">
        <f t="shared" si="1"/>
        <v>-871680</v>
      </c>
      <c r="H29" s="11">
        <f t="shared" si="2"/>
        <v>1533242</v>
      </c>
      <c r="I29" s="11">
        <f>E29-F29</f>
        <v>147200</v>
      </c>
      <c r="J29" s="11">
        <f t="shared" si="4"/>
        <v>521.71262699564579</v>
      </c>
      <c r="K29" s="12">
        <f t="shared" si="5"/>
        <v>41.291580481401979</v>
      </c>
      <c r="L29" s="12">
        <f>F29/E29*100</f>
        <v>87.989360139688969</v>
      </c>
    </row>
    <row r="30" spans="1:12" ht="37.5" x14ac:dyDescent="0.3">
      <c r="A30" s="8" t="s">
        <v>60</v>
      </c>
      <c r="B30" s="9" t="s">
        <v>61</v>
      </c>
      <c r="C30" s="10">
        <v>206700</v>
      </c>
      <c r="D30" s="10">
        <v>2611622</v>
      </c>
      <c r="E30" s="10">
        <v>1225580</v>
      </c>
      <c r="F30" s="10">
        <v>1078380</v>
      </c>
      <c r="G30" s="11">
        <f t="shared" si="1"/>
        <v>-871680</v>
      </c>
      <c r="H30" s="11">
        <f t="shared" si="2"/>
        <v>1533242</v>
      </c>
      <c r="I30" s="11">
        <f>E30-F30</f>
        <v>147200</v>
      </c>
      <c r="J30" s="11">
        <f t="shared" si="4"/>
        <v>521.71262699564579</v>
      </c>
      <c r="K30" s="12">
        <f t="shared" si="5"/>
        <v>41.291580481401979</v>
      </c>
      <c r="L30" s="12">
        <f>F30/E30*100</f>
        <v>87.989360139688969</v>
      </c>
    </row>
    <row r="31" spans="1:12" x14ac:dyDescent="0.3">
      <c r="A31" s="8" t="s">
        <v>62</v>
      </c>
      <c r="B31" s="9" t="s">
        <v>63</v>
      </c>
      <c r="C31" s="10">
        <f>SUM(C32:C36)</f>
        <v>7011998635</v>
      </c>
      <c r="D31" s="10">
        <f t="shared" ref="D31:F31" si="10">SUM(D32:D36)</f>
        <v>7201960581</v>
      </c>
      <c r="E31" s="10">
        <f t="shared" si="10"/>
        <v>5126776617.1300001</v>
      </c>
      <c r="F31" s="10">
        <f t="shared" si="10"/>
        <v>4562941737.9800005</v>
      </c>
      <c r="G31" s="11">
        <f t="shared" si="1"/>
        <v>2449056897.0199995</v>
      </c>
      <c r="H31" s="11">
        <f t="shared" si="2"/>
        <v>2639018843.0199995</v>
      </c>
      <c r="I31" s="11">
        <f t="shared" si="3"/>
        <v>563834879.14999962</v>
      </c>
      <c r="J31" s="11">
        <f t="shared" si="4"/>
        <v>65.073340362679644</v>
      </c>
      <c r="K31" s="12">
        <f t="shared" si="5"/>
        <v>63.356938526126051</v>
      </c>
      <c r="L31" s="12">
        <f t="shared" si="6"/>
        <v>89.002156300977319</v>
      </c>
    </row>
    <row r="32" spans="1:12" x14ac:dyDescent="0.3">
      <c r="A32" s="8" t="s">
        <v>64</v>
      </c>
      <c r="B32" s="9" t="s">
        <v>65</v>
      </c>
      <c r="C32" s="10">
        <v>2154484564</v>
      </c>
      <c r="D32" s="10">
        <v>2101447162</v>
      </c>
      <c r="E32" s="10">
        <v>1469309358.9300001</v>
      </c>
      <c r="F32" s="10">
        <v>1307113084.27</v>
      </c>
      <c r="G32" s="11">
        <f t="shared" si="1"/>
        <v>847371479.73000002</v>
      </c>
      <c r="H32" s="11">
        <f t="shared" si="2"/>
        <v>794334077.73000002</v>
      </c>
      <c r="I32" s="11">
        <f t="shared" si="3"/>
        <v>162196274.66000009</v>
      </c>
      <c r="J32" s="11">
        <f t="shared" si="4"/>
        <v>60.669410498965171</v>
      </c>
      <c r="K32" s="12">
        <f t="shared" si="5"/>
        <v>62.200616218491433</v>
      </c>
      <c r="L32" s="12">
        <f t="shared" si="6"/>
        <v>88.961053458604738</v>
      </c>
    </row>
    <row r="33" spans="1:12" x14ac:dyDescent="0.3">
      <c r="A33" s="8" t="s">
        <v>66</v>
      </c>
      <c r="B33" s="9" t="s">
        <v>67</v>
      </c>
      <c r="C33" s="10">
        <v>3815624627</v>
      </c>
      <c r="D33" s="10">
        <v>4074956238</v>
      </c>
      <c r="E33" s="10">
        <v>2929648785.3700004</v>
      </c>
      <c r="F33" s="10">
        <v>2621579509.7800002</v>
      </c>
      <c r="G33" s="11">
        <f t="shared" si="1"/>
        <v>1194045117.2199998</v>
      </c>
      <c r="H33" s="11">
        <f t="shared" si="2"/>
        <v>1453376728.2199998</v>
      </c>
      <c r="I33" s="11">
        <f t="shared" si="3"/>
        <v>308069275.59000015</v>
      </c>
      <c r="J33" s="11">
        <f t="shared" si="4"/>
        <v>68.706431215200354</v>
      </c>
      <c r="K33" s="12">
        <f t="shared" si="5"/>
        <v>64.333930394959992</v>
      </c>
      <c r="L33" s="12">
        <f t="shared" si="6"/>
        <v>89.48442976753978</v>
      </c>
    </row>
    <row r="34" spans="1:12" x14ac:dyDescent="0.3">
      <c r="A34" s="8" t="s">
        <v>68</v>
      </c>
      <c r="B34" s="9" t="s">
        <v>69</v>
      </c>
      <c r="C34" s="10">
        <v>675969240</v>
      </c>
      <c r="D34" s="10">
        <v>643569583</v>
      </c>
      <c r="E34" s="10">
        <v>428721140.07999998</v>
      </c>
      <c r="F34" s="10">
        <v>361312613.35000002</v>
      </c>
      <c r="G34" s="11">
        <f t="shared" si="1"/>
        <v>314656626.64999998</v>
      </c>
      <c r="H34" s="11">
        <f t="shared" si="2"/>
        <v>282256969.64999998</v>
      </c>
      <c r="I34" s="11">
        <f t="shared" si="3"/>
        <v>67408526.729999959</v>
      </c>
      <c r="J34" s="11">
        <f t="shared" si="4"/>
        <v>53.451043622931728</v>
      </c>
      <c r="K34" s="12">
        <f t="shared" si="5"/>
        <v>56.141965514551053</v>
      </c>
      <c r="L34" s="12">
        <f t="shared" si="6"/>
        <v>84.276836286304558</v>
      </c>
    </row>
    <row r="35" spans="1:12" x14ac:dyDescent="0.3">
      <c r="A35" s="8" t="s">
        <v>70</v>
      </c>
      <c r="B35" s="9" t="s">
        <v>71</v>
      </c>
      <c r="C35" s="10">
        <v>92048800</v>
      </c>
      <c r="D35" s="10">
        <v>105334736</v>
      </c>
      <c r="E35" s="10">
        <v>84643251</v>
      </c>
      <c r="F35" s="10">
        <v>67226531.439999998</v>
      </c>
      <c r="G35" s="11">
        <f t="shared" si="1"/>
        <v>24822268.560000002</v>
      </c>
      <c r="H35" s="11">
        <f t="shared" si="2"/>
        <v>38108204.560000002</v>
      </c>
      <c r="I35" s="11">
        <f t="shared" si="3"/>
        <v>17416719.560000002</v>
      </c>
      <c r="J35" s="11">
        <f t="shared" si="4"/>
        <v>73.033577232946001</v>
      </c>
      <c r="K35" s="12">
        <f t="shared" si="5"/>
        <v>63.821806550120364</v>
      </c>
      <c r="L35" s="12">
        <f t="shared" si="6"/>
        <v>79.423380654412711</v>
      </c>
    </row>
    <row r="36" spans="1:12" x14ac:dyDescent="0.3">
      <c r="A36" s="8" t="s">
        <v>72</v>
      </c>
      <c r="B36" s="9" t="s">
        <v>73</v>
      </c>
      <c r="C36" s="10">
        <v>273871404</v>
      </c>
      <c r="D36" s="10">
        <v>276652862</v>
      </c>
      <c r="E36" s="10">
        <v>214454081.75</v>
      </c>
      <c r="F36" s="10">
        <v>205709999.13999999</v>
      </c>
      <c r="G36" s="11">
        <f t="shared" si="1"/>
        <v>68161404.860000014</v>
      </c>
      <c r="H36" s="11">
        <f t="shared" si="2"/>
        <v>70942862.860000014</v>
      </c>
      <c r="I36" s="11">
        <f t="shared" si="3"/>
        <v>8744082.6100000143</v>
      </c>
      <c r="J36" s="11">
        <f t="shared" si="4"/>
        <v>75.111894172054548</v>
      </c>
      <c r="K36" s="12">
        <f t="shared" si="5"/>
        <v>74.356721869011423</v>
      </c>
      <c r="L36" s="12">
        <f t="shared" si="6"/>
        <v>95.922631764037277</v>
      </c>
    </row>
    <row r="37" spans="1:12" x14ac:dyDescent="0.3">
      <c r="A37" s="8" t="s">
        <v>74</v>
      </c>
      <c r="B37" s="9" t="s">
        <v>75</v>
      </c>
      <c r="C37" s="10">
        <f>SUM(C38:C39)</f>
        <v>707280331</v>
      </c>
      <c r="D37" s="10">
        <f t="shared" ref="D37:F37" si="11">SUM(D38:D39)</f>
        <v>730944287</v>
      </c>
      <c r="E37" s="10">
        <f t="shared" si="11"/>
        <v>514761552.91000003</v>
      </c>
      <c r="F37" s="10">
        <f t="shared" si="11"/>
        <v>491596612.04000002</v>
      </c>
      <c r="G37" s="11">
        <f t="shared" si="1"/>
        <v>215683718.95999998</v>
      </c>
      <c r="H37" s="11">
        <f t="shared" si="2"/>
        <v>239347674.95999998</v>
      </c>
      <c r="I37" s="11">
        <f t="shared" si="3"/>
        <v>23164940.870000005</v>
      </c>
      <c r="J37" s="11">
        <f t="shared" si="4"/>
        <v>69.505200483229615</v>
      </c>
      <c r="K37" s="12">
        <f t="shared" si="5"/>
        <v>67.255004353019871</v>
      </c>
      <c r="L37" s="12">
        <f t="shared" si="6"/>
        <v>95.499869650511741</v>
      </c>
    </row>
    <row r="38" spans="1:12" x14ac:dyDescent="0.3">
      <c r="A38" s="8" t="s">
        <v>76</v>
      </c>
      <c r="B38" s="9" t="s">
        <v>77</v>
      </c>
      <c r="C38" s="10">
        <v>664247861</v>
      </c>
      <c r="D38" s="10">
        <v>691358258</v>
      </c>
      <c r="E38" s="10">
        <v>487782241.91000003</v>
      </c>
      <c r="F38" s="10">
        <v>466908295.39000005</v>
      </c>
      <c r="G38" s="11">
        <f t="shared" si="1"/>
        <v>197339565.60999995</v>
      </c>
      <c r="H38" s="11">
        <f t="shared" si="2"/>
        <v>224449962.60999995</v>
      </c>
      <c r="I38" s="11">
        <f t="shared" si="3"/>
        <v>20873946.519999981</v>
      </c>
      <c r="J38" s="11">
        <f t="shared" si="4"/>
        <v>70.291275712515997</v>
      </c>
      <c r="K38" s="12">
        <f t="shared" si="5"/>
        <v>67.534927078284795</v>
      </c>
      <c r="L38" s="12">
        <f t="shared" si="6"/>
        <v>95.720642383727579</v>
      </c>
    </row>
    <row r="39" spans="1:12" ht="37.5" x14ac:dyDescent="0.3">
      <c r="A39" s="8" t="s">
        <v>78</v>
      </c>
      <c r="B39" s="9" t="s">
        <v>79</v>
      </c>
      <c r="C39" s="10">
        <v>43032470</v>
      </c>
      <c r="D39" s="10">
        <v>39586029</v>
      </c>
      <c r="E39" s="10">
        <v>26979311</v>
      </c>
      <c r="F39" s="10">
        <v>24688316.650000002</v>
      </c>
      <c r="G39" s="11">
        <f t="shared" si="1"/>
        <v>18344153.349999998</v>
      </c>
      <c r="H39" s="11">
        <f t="shared" si="2"/>
        <v>14897712.349999998</v>
      </c>
      <c r="I39" s="11">
        <f t="shared" si="3"/>
        <v>2290994.3499999978</v>
      </c>
      <c r="J39" s="11">
        <f t="shared" si="4"/>
        <v>57.371367829920061</v>
      </c>
      <c r="K39" s="12">
        <f t="shared" si="5"/>
        <v>62.366236962035273</v>
      </c>
      <c r="L39" s="12">
        <f t="shared" si="6"/>
        <v>91.508328919148468</v>
      </c>
    </row>
    <row r="40" spans="1:12" x14ac:dyDescent="0.3">
      <c r="A40" s="8" t="s">
        <v>80</v>
      </c>
      <c r="B40" s="9" t="s">
        <v>81</v>
      </c>
      <c r="C40" s="10">
        <f>C41</f>
        <v>7566800</v>
      </c>
      <c r="D40" s="10">
        <f t="shared" ref="D40:F40" si="12">D41</f>
        <v>7566800</v>
      </c>
      <c r="E40" s="10">
        <f t="shared" si="12"/>
        <v>2000000</v>
      </c>
      <c r="F40" s="10">
        <f t="shared" si="12"/>
        <v>1345867.27</v>
      </c>
      <c r="G40" s="11">
        <f t="shared" si="1"/>
        <v>6220932.7300000004</v>
      </c>
      <c r="H40" s="11">
        <f t="shared" si="2"/>
        <v>6220932.7300000004</v>
      </c>
      <c r="I40" s="11">
        <f>E40-F40</f>
        <v>654132.73</v>
      </c>
      <c r="J40" s="11">
        <f t="shared" si="4"/>
        <v>17.786478696410637</v>
      </c>
      <c r="K40" s="12">
        <f t="shared" si="5"/>
        <v>17.786478696410637</v>
      </c>
      <c r="L40" s="12">
        <f>F40/E40*100</f>
        <v>67.293363499999998</v>
      </c>
    </row>
    <row r="41" spans="1:12" x14ac:dyDescent="0.3">
      <c r="A41" s="8" t="s">
        <v>82</v>
      </c>
      <c r="B41" s="9" t="s">
        <v>83</v>
      </c>
      <c r="C41" s="10">
        <v>7566800</v>
      </c>
      <c r="D41" s="10">
        <v>7566800</v>
      </c>
      <c r="E41" s="10">
        <v>2000000</v>
      </c>
      <c r="F41" s="10">
        <v>1345867.27</v>
      </c>
      <c r="G41" s="11">
        <f t="shared" si="1"/>
        <v>6220932.7300000004</v>
      </c>
      <c r="H41" s="11">
        <f t="shared" si="2"/>
        <v>6220932.7300000004</v>
      </c>
      <c r="I41" s="11">
        <f>E41-F41</f>
        <v>654132.73</v>
      </c>
      <c r="J41" s="11">
        <f t="shared" si="4"/>
        <v>17.786478696410637</v>
      </c>
      <c r="K41" s="12">
        <f t="shared" si="5"/>
        <v>17.786478696410637</v>
      </c>
      <c r="L41" s="12">
        <f>F41/E41*100</f>
        <v>67.293363499999998</v>
      </c>
    </row>
    <row r="42" spans="1:12" x14ac:dyDescent="0.3">
      <c r="A42" s="8" t="s">
        <v>84</v>
      </c>
      <c r="B42" s="9" t="s">
        <v>85</v>
      </c>
      <c r="C42" s="10">
        <f>SUM(C43:C45)</f>
        <v>186450600</v>
      </c>
      <c r="D42" s="10">
        <f>SUM(D43:D45)</f>
        <v>199972540</v>
      </c>
      <c r="E42" s="10">
        <f>SUM(E43:E45)</f>
        <v>151371962</v>
      </c>
      <c r="F42" s="10">
        <f>SUM(F43:F45)</f>
        <v>132850660.23</v>
      </c>
      <c r="G42" s="11">
        <f t="shared" si="1"/>
        <v>53599939.769999996</v>
      </c>
      <c r="H42" s="11">
        <f t="shared" si="2"/>
        <v>67121879.769999996</v>
      </c>
      <c r="I42" s="11">
        <f t="shared" si="3"/>
        <v>18521301.769999996</v>
      </c>
      <c r="J42" s="11">
        <f t="shared" si="4"/>
        <v>71.252471287300764</v>
      </c>
      <c r="K42" s="12">
        <f t="shared" si="5"/>
        <v>66.434451565199907</v>
      </c>
      <c r="L42" s="12">
        <f t="shared" si="6"/>
        <v>87.764377547012302</v>
      </c>
    </row>
    <row r="43" spans="1:12" x14ac:dyDescent="0.3">
      <c r="A43" s="8" t="s">
        <v>86</v>
      </c>
      <c r="B43" s="9" t="s">
        <v>87</v>
      </c>
      <c r="C43" s="10">
        <v>27269500</v>
      </c>
      <c r="D43" s="10">
        <v>24747473</v>
      </c>
      <c r="E43" s="10">
        <v>20780546</v>
      </c>
      <c r="F43" s="10">
        <v>20780218.309999999</v>
      </c>
      <c r="G43" s="11">
        <f t="shared" si="1"/>
        <v>6489281.6900000013</v>
      </c>
      <c r="H43" s="11">
        <f t="shared" si="2"/>
        <v>3967254.6900000013</v>
      </c>
      <c r="I43" s="11">
        <f t="shared" si="3"/>
        <v>327.6900000013411</v>
      </c>
      <c r="J43" s="11">
        <f t="shared" si="4"/>
        <v>76.203151176222519</v>
      </c>
      <c r="K43" s="12">
        <f t="shared" si="5"/>
        <v>83.969051345161589</v>
      </c>
      <c r="L43" s="12">
        <f t="shared" si="6"/>
        <v>99.998423092444241</v>
      </c>
    </row>
    <row r="44" spans="1:12" x14ac:dyDescent="0.3">
      <c r="A44" s="8" t="s">
        <v>88</v>
      </c>
      <c r="B44" s="9" t="s">
        <v>89</v>
      </c>
      <c r="C44" s="10">
        <v>86693100</v>
      </c>
      <c r="D44" s="10">
        <v>100913500</v>
      </c>
      <c r="E44" s="10">
        <v>73253100</v>
      </c>
      <c r="F44" s="10">
        <v>55385823.200000003</v>
      </c>
      <c r="G44" s="11">
        <f t="shared" si="1"/>
        <v>31307276.799999997</v>
      </c>
      <c r="H44" s="11">
        <f t="shared" si="2"/>
        <v>45527676.799999997</v>
      </c>
      <c r="I44" s="11">
        <f t="shared" si="3"/>
        <v>17867276.799999997</v>
      </c>
      <c r="J44" s="11">
        <f t="shared" si="4"/>
        <v>63.887233470714513</v>
      </c>
      <c r="K44" s="12">
        <f t="shared" si="5"/>
        <v>54.884453715310642</v>
      </c>
      <c r="L44" s="12">
        <f t="shared" si="6"/>
        <v>75.608845495958533</v>
      </c>
    </row>
    <row r="45" spans="1:12" x14ac:dyDescent="0.3">
      <c r="A45" s="8" t="s">
        <v>90</v>
      </c>
      <c r="B45" s="9" t="s">
        <v>91</v>
      </c>
      <c r="C45" s="10">
        <v>72488000</v>
      </c>
      <c r="D45" s="10">
        <v>74311567</v>
      </c>
      <c r="E45" s="10">
        <v>57338316</v>
      </c>
      <c r="F45" s="10">
        <v>56684618.719999999</v>
      </c>
      <c r="G45" s="11">
        <f t="shared" si="1"/>
        <v>15803381.280000001</v>
      </c>
      <c r="H45" s="11">
        <f t="shared" si="2"/>
        <v>17626948.280000001</v>
      </c>
      <c r="I45" s="11">
        <f t="shared" si="3"/>
        <v>653697.28000000119</v>
      </c>
      <c r="J45" s="11">
        <f t="shared" si="4"/>
        <v>78.198624213662953</v>
      </c>
      <c r="K45" s="12">
        <f t="shared" si="5"/>
        <v>76.279670862007251</v>
      </c>
      <c r="L45" s="12">
        <f t="shared" si="6"/>
        <v>98.859929405670016</v>
      </c>
    </row>
    <row r="46" spans="1:12" x14ac:dyDescent="0.3">
      <c r="A46" s="8" t="s">
        <v>92</v>
      </c>
      <c r="B46" s="9" t="s">
        <v>93</v>
      </c>
      <c r="C46" s="10">
        <f>SUM(C47:C50)</f>
        <v>2550564317</v>
      </c>
      <c r="D46" s="10">
        <f t="shared" ref="D46:I46" si="13">SUM(D47:D50)</f>
        <v>2897160372</v>
      </c>
      <c r="E46" s="10">
        <f t="shared" si="13"/>
        <v>1717478410.5999999</v>
      </c>
      <c r="F46" s="10">
        <f t="shared" si="13"/>
        <v>1351663214.1400001</v>
      </c>
      <c r="G46" s="10">
        <f t="shared" si="13"/>
        <v>1198901102.8599999</v>
      </c>
      <c r="H46" s="10">
        <f t="shared" si="13"/>
        <v>1545497157.8599999</v>
      </c>
      <c r="I46" s="10">
        <f t="shared" si="13"/>
        <v>365815196.4599998</v>
      </c>
      <c r="J46" s="11">
        <f t="shared" si="4"/>
        <v>52.994672791856523</v>
      </c>
      <c r="K46" s="12">
        <f t="shared" si="5"/>
        <v>46.654759853936042</v>
      </c>
      <c r="L46" s="12">
        <f t="shared" si="6"/>
        <v>78.700448622687347</v>
      </c>
    </row>
    <row r="47" spans="1:12" x14ac:dyDescent="0.3">
      <c r="A47" s="8" t="s">
        <v>94</v>
      </c>
      <c r="B47" s="9" t="s">
        <v>95</v>
      </c>
      <c r="C47" s="10">
        <v>276571032</v>
      </c>
      <c r="D47" s="10">
        <v>296147327</v>
      </c>
      <c r="E47" s="10">
        <v>219070589</v>
      </c>
      <c r="F47" s="10">
        <v>197726707.34</v>
      </c>
      <c r="G47" s="11">
        <f t="shared" si="1"/>
        <v>78844324.659999996</v>
      </c>
      <c r="H47" s="11">
        <f t="shared" si="2"/>
        <v>98420619.659999996</v>
      </c>
      <c r="I47" s="11">
        <f t="shared" si="3"/>
        <v>21343881.659999996</v>
      </c>
      <c r="J47" s="11">
        <f t="shared" si="4"/>
        <v>71.492197107613208</v>
      </c>
      <c r="K47" s="12">
        <f t="shared" si="5"/>
        <v>66.766331927757022</v>
      </c>
      <c r="L47" s="12">
        <f t="shared" si="6"/>
        <v>90.257075695359546</v>
      </c>
    </row>
    <row r="48" spans="1:12" x14ac:dyDescent="0.3">
      <c r="A48" s="8" t="s">
        <v>96</v>
      </c>
      <c r="B48" s="9" t="s">
        <v>97</v>
      </c>
      <c r="C48" s="10">
        <v>1599081400</v>
      </c>
      <c r="D48" s="10">
        <v>1906576424</v>
      </c>
      <c r="E48" s="10">
        <v>989123988</v>
      </c>
      <c r="F48" s="10">
        <v>685485419.53000009</v>
      </c>
      <c r="G48" s="11">
        <f t="shared" si="1"/>
        <v>913595980.46999991</v>
      </c>
      <c r="H48" s="11">
        <f t="shared" si="2"/>
        <v>1221091004.4699998</v>
      </c>
      <c r="I48" s="11">
        <f t="shared" si="3"/>
        <v>303638568.46999991</v>
      </c>
      <c r="J48" s="11">
        <f t="shared" si="4"/>
        <v>42.867449995353589</v>
      </c>
      <c r="K48" s="12">
        <f t="shared" si="5"/>
        <v>35.953734185585425</v>
      </c>
      <c r="L48" s="12">
        <f t="shared" si="6"/>
        <v>69.30227432013308</v>
      </c>
    </row>
    <row r="49" spans="1:12" x14ac:dyDescent="0.3">
      <c r="A49" s="8" t="s">
        <v>98</v>
      </c>
      <c r="B49" s="9" t="s">
        <v>99</v>
      </c>
      <c r="C49" s="10">
        <v>646000885</v>
      </c>
      <c r="D49" s="10">
        <v>665304689</v>
      </c>
      <c r="E49" s="10">
        <v>488276023.59999996</v>
      </c>
      <c r="F49" s="10">
        <v>455868287.91000003</v>
      </c>
      <c r="G49" s="11">
        <f>C49-F49</f>
        <v>190132597.08999997</v>
      </c>
      <c r="H49" s="11">
        <f>D49-F49</f>
        <v>209436401.08999997</v>
      </c>
      <c r="I49" s="11">
        <f>E49-F49</f>
        <v>32407735.689999938</v>
      </c>
      <c r="J49" s="11">
        <f>F49/C49*100</f>
        <v>70.567749750064195</v>
      </c>
      <c r="K49" s="12">
        <f>F49/D49*100</f>
        <v>68.520227716296773</v>
      </c>
      <c r="L49" s="12">
        <f>F49/E49*100</f>
        <v>93.362824688572331</v>
      </c>
    </row>
    <row r="50" spans="1:12" ht="37.5" x14ac:dyDescent="0.3">
      <c r="A50" s="8" t="s">
        <v>100</v>
      </c>
      <c r="B50" s="9" t="s">
        <v>101</v>
      </c>
      <c r="C50" s="10">
        <v>28911000</v>
      </c>
      <c r="D50" s="10">
        <v>29131932</v>
      </c>
      <c r="E50" s="10">
        <v>21007810</v>
      </c>
      <c r="F50" s="10">
        <v>12582799.359999999</v>
      </c>
      <c r="G50" s="11">
        <f t="shared" si="1"/>
        <v>16328200.640000001</v>
      </c>
      <c r="H50" s="11">
        <f t="shared" si="2"/>
        <v>16549132.640000001</v>
      </c>
      <c r="I50" s="11">
        <f t="shared" si="3"/>
        <v>8425010.6400000006</v>
      </c>
      <c r="J50" s="11">
        <f t="shared" si="4"/>
        <v>43.522532461692784</v>
      </c>
      <c r="K50" s="12">
        <f t="shared" si="5"/>
        <v>43.192464406411489</v>
      </c>
      <c r="L50" s="12">
        <f t="shared" si="6"/>
        <v>59.895816651045486</v>
      </c>
    </row>
    <row r="51" spans="1:12" x14ac:dyDescent="0.3">
      <c r="A51" s="8" t="s">
        <v>102</v>
      </c>
      <c r="B51" s="9" t="s">
        <v>103</v>
      </c>
      <c r="C51" s="10">
        <f>SUM(C52:C53)</f>
        <v>59772200</v>
      </c>
      <c r="D51" s="10">
        <f t="shared" ref="D51:F51" si="14">SUM(D52:D53)</f>
        <v>72322403</v>
      </c>
      <c r="E51" s="10">
        <f t="shared" si="14"/>
        <v>45934359</v>
      </c>
      <c r="F51" s="10">
        <f t="shared" si="14"/>
        <v>43146831.049999997</v>
      </c>
      <c r="G51" s="11">
        <f t="shared" si="1"/>
        <v>16625368.950000003</v>
      </c>
      <c r="H51" s="11">
        <f t="shared" si="2"/>
        <v>29175571.950000003</v>
      </c>
      <c r="I51" s="11">
        <f t="shared" si="3"/>
        <v>2787527.950000003</v>
      </c>
      <c r="J51" s="11">
        <f t="shared" si="4"/>
        <v>72.185449172023112</v>
      </c>
      <c r="K51" s="12">
        <f t="shared" si="5"/>
        <v>59.659011952354511</v>
      </c>
      <c r="L51" s="12">
        <f t="shared" si="6"/>
        <v>93.931497008590014</v>
      </c>
    </row>
    <row r="52" spans="1:12" x14ac:dyDescent="0.3">
      <c r="A52" s="8" t="s">
        <v>104</v>
      </c>
      <c r="B52" s="9" t="s">
        <v>105</v>
      </c>
      <c r="C52" s="10">
        <v>35817700</v>
      </c>
      <c r="D52" s="10">
        <v>46163601</v>
      </c>
      <c r="E52" s="10">
        <v>27555646</v>
      </c>
      <c r="F52" s="10">
        <v>25288645.579999998</v>
      </c>
      <c r="G52" s="11">
        <f t="shared" si="1"/>
        <v>10529054.420000002</v>
      </c>
      <c r="H52" s="11">
        <f t="shared" si="2"/>
        <v>20874955.420000002</v>
      </c>
      <c r="I52" s="11">
        <f t="shared" si="3"/>
        <v>2267000.4200000018</v>
      </c>
      <c r="J52" s="11">
        <f t="shared" si="4"/>
        <v>70.603767355246148</v>
      </c>
      <c r="K52" s="12">
        <f t="shared" si="5"/>
        <v>54.780487293441425</v>
      </c>
      <c r="L52" s="12">
        <f t="shared" si="6"/>
        <v>91.773009349880596</v>
      </c>
    </row>
    <row r="53" spans="1:12" x14ac:dyDescent="0.3">
      <c r="A53" s="8" t="s">
        <v>106</v>
      </c>
      <c r="B53" s="9" t="s">
        <v>107</v>
      </c>
      <c r="C53" s="10">
        <v>23954500</v>
      </c>
      <c r="D53" s="10">
        <v>26158802</v>
      </c>
      <c r="E53" s="10">
        <v>18378713</v>
      </c>
      <c r="F53" s="10">
        <v>17858185.469999999</v>
      </c>
      <c r="G53" s="11">
        <f t="shared" si="1"/>
        <v>6096314.5300000012</v>
      </c>
      <c r="H53" s="11">
        <f t="shared" si="2"/>
        <v>8300616.5300000012</v>
      </c>
      <c r="I53" s="11">
        <f t="shared" si="3"/>
        <v>520527.53000000119</v>
      </c>
      <c r="J53" s="11">
        <f t="shared" si="4"/>
        <v>74.550441336700828</v>
      </c>
      <c r="K53" s="12">
        <f t="shared" si="5"/>
        <v>68.268361333978504</v>
      </c>
      <c r="L53" s="12">
        <f t="shared" si="6"/>
        <v>97.167769418892377</v>
      </c>
    </row>
    <row r="54" spans="1:12" ht="12.75" customHeight="1" x14ac:dyDescent="0.3">
      <c r="A54" s="13"/>
      <c r="B54" s="14"/>
      <c r="C54" s="15"/>
      <c r="D54" s="15"/>
      <c r="E54" s="15"/>
      <c r="F54" s="15"/>
      <c r="G54" s="16"/>
      <c r="H54" s="16"/>
      <c r="I54" s="16"/>
      <c r="J54" s="16"/>
      <c r="K54" s="17"/>
      <c r="L54" s="17"/>
    </row>
    <row r="55" spans="1:12" x14ac:dyDescent="0.3">
      <c r="A55" s="18" t="s">
        <v>108</v>
      </c>
    </row>
    <row r="56" spans="1:12" x14ac:dyDescent="0.3">
      <c r="A56" s="18" t="s">
        <v>113</v>
      </c>
    </row>
    <row r="57" spans="1:12" x14ac:dyDescent="0.3">
      <c r="A57" s="22"/>
    </row>
    <row r="58" spans="1:12" x14ac:dyDescent="0.3">
      <c r="D58" s="19"/>
      <c r="E58" s="19"/>
      <c r="F58" s="19"/>
    </row>
    <row r="61" spans="1:12" x14ac:dyDescent="0.3">
      <c r="A61" s="20"/>
    </row>
    <row r="62" spans="1:12" x14ac:dyDescent="0.3">
      <c r="A62" s="21"/>
    </row>
  </sheetData>
  <autoFilter ref="A4:II4"/>
  <mergeCells count="1">
    <mergeCell ref="A1:K1"/>
  </mergeCells>
  <hyperlinks>
    <hyperlink ref="A55" r:id="rId1"/>
    <hyperlink ref="A56" r:id="rId2" display="** Источником информации является: https://www.admugansk.ru/uploads/byudzhetnaya_rospis_2025-2027_gg_na_01.07.2025.xlsx"/>
  </hyperlinks>
  <pageMargins left="1.181102362204725" right="0.39370078740157477" top="0.78740157480314954" bottom="0.78740157480314954" header="0.31496062992125984" footer="0.31496062992125984"/>
  <pageSetup paperSize="9" scale="70" fitToHeight="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'2025'!Print_Titles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KolesnikovaEV</cp:lastModifiedBy>
  <cp:revision>4</cp:revision>
  <dcterms:created xsi:type="dcterms:W3CDTF">2018-03-26T08:21:38Z</dcterms:created>
  <dcterms:modified xsi:type="dcterms:W3CDTF">2025-10-10T06:48:01Z</dcterms:modified>
</cp:coreProperties>
</file>